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9"/>
  <workbookPr/>
  <mc:AlternateContent xmlns:mc="http://schemas.openxmlformats.org/markup-compatibility/2006">
    <mc:Choice Requires="x15">
      <x15ac:absPath xmlns:x15ac="http://schemas.microsoft.com/office/spreadsheetml/2010/11/ac" url="/Users/idakalimeris/Library/Mobile Documents/com~apple~CloudDocs/Desktop/BAYSE 24/BAYSE 25/Q3 25/FASHION/"/>
    </mc:Choice>
  </mc:AlternateContent>
  <xr:revisionPtr revIDLastSave="0" documentId="13_ncr:1_{C65346FD-2A25-CE48-98DE-48420FCE7812}" xr6:coauthVersionLast="47" xr6:coauthVersionMax="47" xr10:uidLastSave="{00000000-0000-0000-0000-000000000000}"/>
  <bookViews>
    <workbookView xWindow="600" yWindow="1120" windowWidth="28800" windowHeight="16420" xr2:uid="{00000000-000D-0000-FFFF-FFFF00000000}"/>
  </bookViews>
  <sheets>
    <sheet name="TOF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7" i="2" l="1"/>
  <c r="J37" i="2"/>
  <c r="K37" i="2"/>
  <c r="J33" i="2"/>
  <c r="M33" i="2" s="1"/>
  <c r="J34" i="2"/>
  <c r="M34" i="2" s="1"/>
  <c r="K34" i="2"/>
  <c r="K33" i="2"/>
  <c r="K29" i="2"/>
  <c r="J29" i="2"/>
  <c r="M29" i="2" l="1"/>
  <c r="K47" i="2"/>
  <c r="K48" i="2"/>
  <c r="K49" i="2"/>
  <c r="J47" i="2"/>
  <c r="J48" i="2"/>
  <c r="J49" i="2"/>
  <c r="J46" i="2"/>
  <c r="K46" i="2"/>
  <c r="J41" i="2"/>
  <c r="J42" i="2"/>
  <c r="J43" i="2"/>
  <c r="J44" i="2"/>
  <c r="J45" i="2"/>
  <c r="K44" i="2"/>
  <c r="K43" i="2"/>
  <c r="K42" i="2"/>
  <c r="K41" i="2"/>
  <c r="K45" i="2"/>
  <c r="K40" i="2"/>
  <c r="J40" i="2"/>
  <c r="K39" i="2"/>
  <c r="J39" i="2"/>
  <c r="K38" i="2"/>
  <c r="J38" i="2"/>
  <c r="K36" i="2"/>
  <c r="J36" i="2"/>
  <c r="M49" i="2" l="1"/>
  <c r="M48" i="2"/>
  <c r="M47" i="2"/>
  <c r="M46" i="2"/>
  <c r="M45" i="2"/>
  <c r="M43" i="2"/>
  <c r="M44" i="2"/>
  <c r="M42" i="2"/>
  <c r="M41" i="2"/>
  <c r="M36" i="2"/>
  <c r="M39" i="2"/>
  <c r="M38" i="2"/>
  <c r="M40" i="2"/>
  <c r="K35" i="2"/>
  <c r="J35" i="2"/>
  <c r="J32" i="2"/>
  <c r="K32" i="2"/>
  <c r="K20" i="2"/>
  <c r="K21" i="2"/>
  <c r="K22" i="2"/>
  <c r="J19" i="2"/>
  <c r="J20" i="2"/>
  <c r="J21" i="2"/>
  <c r="J22" i="2"/>
  <c r="K19" i="2"/>
  <c r="K30" i="2"/>
  <c r="J30" i="2"/>
  <c r="K28" i="2"/>
  <c r="J28" i="2"/>
  <c r="K27" i="2"/>
  <c r="J27" i="2"/>
  <c r="K26" i="2"/>
  <c r="J26" i="2"/>
  <c r="K25" i="2"/>
  <c r="J25" i="2"/>
  <c r="K24" i="2"/>
  <c r="J24" i="2"/>
  <c r="K23" i="2"/>
  <c r="J23" i="2"/>
  <c r="M35" i="2" l="1"/>
  <c r="M32" i="2"/>
  <c r="M25" i="2"/>
  <c r="M19" i="2"/>
  <c r="M28" i="2"/>
  <c r="M27" i="2"/>
  <c r="M30" i="2"/>
  <c r="M20" i="2"/>
  <c r="M21" i="2"/>
  <c r="M23" i="2"/>
  <c r="M22" i="2"/>
  <c r="M24" i="2"/>
  <c r="M26" i="2"/>
  <c r="J16" i="2" l="1"/>
  <c r="K16" i="2"/>
  <c r="K10" i="2"/>
  <c r="K11" i="2"/>
  <c r="K13" i="2"/>
  <c r="K14" i="2"/>
  <c r="K15" i="2"/>
  <c r="K17" i="2"/>
  <c r="J13" i="2"/>
  <c r="J14" i="2"/>
  <c r="J15" i="2"/>
  <c r="J17" i="2"/>
  <c r="J11" i="2"/>
  <c r="J12" i="2"/>
  <c r="J18" i="2"/>
  <c r="J10" i="2"/>
  <c r="K18" i="2"/>
  <c r="K12" i="2"/>
  <c r="M18" i="2" l="1"/>
  <c r="M12" i="2"/>
  <c r="M16" i="2"/>
  <c r="M10" i="2"/>
  <c r="M14" i="2"/>
  <c r="M17" i="2"/>
  <c r="M13" i="2"/>
  <c r="M11" i="2"/>
  <c r="G50" i="2"/>
  <c r="M15" i="2"/>
  <c r="M51" i="2" l="1"/>
  <c r="M50" i="2"/>
  <c r="M52" i="2" s="1"/>
  <c r="M55" i="2" l="1"/>
</calcChain>
</file>

<file path=xl/sharedStrings.xml><?xml version="1.0" encoding="utf-8"?>
<sst xmlns="http://schemas.openxmlformats.org/spreadsheetml/2006/main" count="123" uniqueCount="96">
  <si>
    <t>RRP</t>
  </si>
  <si>
    <t xml:space="preserve">  </t>
  </si>
  <si>
    <t>Customer:</t>
  </si>
  <si>
    <t>Contact:</t>
  </si>
  <si>
    <t>Signature:</t>
  </si>
  <si>
    <t>Address:</t>
  </si>
  <si>
    <t>Date:</t>
  </si>
  <si>
    <t>Postcode:</t>
  </si>
  <si>
    <t>State:</t>
  </si>
  <si>
    <t>Phone:</t>
  </si>
  <si>
    <t>Email:</t>
  </si>
  <si>
    <t>Buyer:</t>
  </si>
  <si>
    <t>Terms &amp; Conditions:</t>
  </si>
  <si>
    <t>Total Units</t>
  </si>
  <si>
    <t>Total inc. GST</t>
  </si>
  <si>
    <t>1. Order cancellations not accepted after 48 hours from confirmation.</t>
  </si>
  <si>
    <t>Total ex. GST</t>
  </si>
  <si>
    <t>GST Total</t>
  </si>
  <si>
    <t>3. Payment Terms are from Delivery/Invoice date.</t>
  </si>
  <si>
    <t>Credit</t>
  </si>
  <si>
    <t>4. Title of goods does not pass until payment is received in full.</t>
  </si>
  <si>
    <t>Freight (TBC)</t>
  </si>
  <si>
    <t>5. Freight is to be paid in full by the purchaser.</t>
  </si>
  <si>
    <t>Total Due</t>
  </si>
  <si>
    <t>6. Submitting this order shall be deemed as having accepted all above terms &amp; conditions.</t>
  </si>
  <si>
    <t>XS</t>
  </si>
  <si>
    <t>S</t>
  </si>
  <si>
    <t>M</t>
  </si>
  <si>
    <t>L</t>
  </si>
  <si>
    <t>Bayse Brand</t>
  </si>
  <si>
    <t>W/S EXC</t>
  </si>
  <si>
    <t>XL</t>
  </si>
  <si>
    <t>SKU</t>
  </si>
  <si>
    <t>DESCRIPTION</t>
  </si>
  <si>
    <t>COLOUR</t>
  </si>
  <si>
    <t>QTY</t>
  </si>
  <si>
    <t>TOTAL</t>
  </si>
  <si>
    <t>2. Credit not available, all orders to be paid in full.</t>
  </si>
  <si>
    <t xml:space="preserve">BLACK </t>
  </si>
  <si>
    <t>WHITE</t>
  </si>
  <si>
    <t>MINK</t>
  </si>
  <si>
    <t>WINE</t>
  </si>
  <si>
    <t>SHADOW</t>
  </si>
  <si>
    <t>AUGUST</t>
  </si>
  <si>
    <t>BF-T-250831</t>
  </si>
  <si>
    <t>AMELIE TOP</t>
  </si>
  <si>
    <t>XXL</t>
  </si>
  <si>
    <t>BF-BS-250811</t>
  </si>
  <si>
    <t>LILIA BODYSUIT</t>
  </si>
  <si>
    <t>BALLET</t>
  </si>
  <si>
    <t>SHAY TOP</t>
  </si>
  <si>
    <t>PLUM</t>
  </si>
  <si>
    <t>BF-T-250824</t>
  </si>
  <si>
    <t>MANI TOP</t>
  </si>
  <si>
    <t>BF-T-25016</t>
  </si>
  <si>
    <t>BF-T-250818</t>
  </si>
  <si>
    <t>EMERSON KNIT VEST</t>
  </si>
  <si>
    <t>OAT</t>
  </si>
  <si>
    <t>BF-D-250801</t>
  </si>
  <si>
    <t>ROSALIE MAXI DRESS</t>
  </si>
  <si>
    <t>ALMOND</t>
  </si>
  <si>
    <t>BF-D-250803</t>
  </si>
  <si>
    <t>LILA MAXI DRESS</t>
  </si>
  <si>
    <t>IVORY</t>
  </si>
  <si>
    <t>BF-D-250822</t>
  </si>
  <si>
    <t>MARLEY DRESS</t>
  </si>
  <si>
    <t>BF-J-250819</t>
  </si>
  <si>
    <t>EVIE BLAZER</t>
  </si>
  <si>
    <t>MOUSE</t>
  </si>
  <si>
    <t>BF-T-250821</t>
  </si>
  <si>
    <t>TAMIA TOP</t>
  </si>
  <si>
    <t>BF-P-250832</t>
  </si>
  <si>
    <t>CHELSEA PANT</t>
  </si>
  <si>
    <t>BF-T-250808</t>
  </si>
  <si>
    <t>RAVEN TOP</t>
  </si>
  <si>
    <t>BF-BS-250826</t>
  </si>
  <si>
    <t>FLORA BODYSUIT</t>
  </si>
  <si>
    <t>BF-BS-250827</t>
  </si>
  <si>
    <t>DAISY BODYSUIT</t>
  </si>
  <si>
    <t>LEMON</t>
  </si>
  <si>
    <t>BF-D-250802</t>
  </si>
  <si>
    <t>IVY MAXI DRESS</t>
  </si>
  <si>
    <t>JOANNA DRESS</t>
  </si>
  <si>
    <t>BF-T-250830</t>
  </si>
  <si>
    <t>BF-D-250823</t>
  </si>
  <si>
    <t>DAISY DRESS</t>
  </si>
  <si>
    <t>BF-D-250806</t>
  </si>
  <si>
    <t>LINA MINI DRESS</t>
  </si>
  <si>
    <t>SEPTEMBER</t>
  </si>
  <si>
    <t>BF-SK-250815</t>
  </si>
  <si>
    <t>NAOMI SKIRT</t>
  </si>
  <si>
    <t>BAYSE BRAND | Q3 AUG/SEPT 25</t>
  </si>
  <si>
    <t>BF-T-250829</t>
  </si>
  <si>
    <t>ENVY CORSET TOP</t>
  </si>
  <si>
    <t>BF-D-250903</t>
  </si>
  <si>
    <t>FLORA MINI 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</si>
</sst>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6"/>
      <color theme="1"/>
      <name val="Tahoma"/>
      <family val="2"/>
    </font>
    <font>
      <sz val="9"/>
      <color theme="1"/>
      <name val="Tahoma"/>
      <family val="2"/>
    </font>
    <font>
      <sz val="9"/>
      <color theme="1"/>
      <name val="Arial"/>
      <family val="2"/>
    </font>
    <font>
      <sz val="12"/>
      <color indexed="8"/>
      <name val="Verdana"/>
      <family val="2"/>
    </font>
    <font>
      <b/>
      <sz val="9"/>
      <color theme="1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7.5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8"/>
      <name val="Tahoma"/>
      <family val="2"/>
    </font>
    <font>
      <sz val="11"/>
      <name val="Calibri"/>
      <family val="2"/>
      <scheme val="minor"/>
    </font>
    <font>
      <b/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0" fontId="4" fillId="0" borderId="0" applyNumberFormat="0" applyFill="0" applyBorder="0" applyProtection="0">
      <alignment vertical="top" wrapText="1"/>
    </xf>
    <xf numFmtId="0" fontId="11" fillId="0" borderId="0"/>
    <xf numFmtId="0" fontId="17" fillId="0" borderId="0" applyNumberFormat="0" applyFill="0" applyBorder="0" applyAlignment="0" applyProtection="0"/>
  </cellStyleXfs>
  <cellXfs count="145">
    <xf numFmtId="0" fontId="0" fillId="0" borderId="0" xfId="0"/>
    <xf numFmtId="164" fontId="7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6" fillId="0" borderId="23" xfId="0" applyNumberFormat="1" applyFont="1" applyBorder="1" applyAlignment="1">
      <alignment horizontal="center"/>
    </xf>
    <xf numFmtId="0" fontId="9" fillId="0" borderId="3" xfId="0" applyFont="1" applyBorder="1" applyAlignment="1">
      <alignment horizontal="right" vertical="center"/>
    </xf>
    <xf numFmtId="164" fontId="6" fillId="0" borderId="1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33" xfId="0" applyNumberFormat="1" applyFont="1" applyBorder="1" applyAlignment="1">
      <alignment horizontal="center"/>
    </xf>
    <xf numFmtId="164" fontId="7" fillId="0" borderId="33" xfId="0" applyNumberFormat="1" applyFont="1" applyBorder="1" applyAlignment="1">
      <alignment horizontal="center"/>
    </xf>
    <xf numFmtId="164" fontId="6" fillId="0" borderId="34" xfId="0" applyNumberFormat="1" applyFont="1" applyBorder="1" applyAlignment="1">
      <alignment horizontal="center"/>
    </xf>
    <xf numFmtId="0" fontId="7" fillId="0" borderId="33" xfId="0" applyFont="1" applyBorder="1"/>
    <xf numFmtId="0" fontId="7" fillId="0" borderId="34" xfId="0" applyFont="1" applyBorder="1"/>
    <xf numFmtId="0" fontId="15" fillId="0" borderId="0" xfId="0" applyFont="1" applyAlignment="1">
      <alignment horizontal="left" vertical="center" wrapText="1"/>
    </xf>
    <xf numFmtId="0" fontId="12" fillId="2" borderId="2" xfId="2" applyFont="1" applyFill="1" applyBorder="1" applyAlignment="1">
      <alignment horizontal="center" wrapText="1"/>
    </xf>
    <xf numFmtId="0" fontId="7" fillId="0" borderId="26" xfId="0" applyFont="1" applyBorder="1" applyAlignment="1">
      <alignment vertical="center"/>
    </xf>
    <xf numFmtId="0" fontId="12" fillId="2" borderId="0" xfId="2" applyFont="1" applyFill="1" applyAlignment="1">
      <alignment horizontal="center" wrapText="1"/>
    </xf>
    <xf numFmtId="0" fontId="21" fillId="0" borderId="6" xfId="3" applyFont="1" applyFill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21" fillId="0" borderId="5" xfId="3" applyFont="1" applyFill="1" applyBorder="1" applyAlignment="1">
      <alignment horizontal="center" vertical="center"/>
    </xf>
    <xf numFmtId="1" fontId="22" fillId="0" borderId="5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0" fillId="0" borderId="5" xfId="0" applyFont="1" applyBorder="1"/>
    <xf numFmtId="0" fontId="20" fillId="0" borderId="2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0" fillId="0" borderId="26" xfId="0" applyFont="1" applyBorder="1" applyAlignment="1">
      <alignment horizontal="center" vertical="center"/>
    </xf>
    <xf numFmtId="0" fontId="20" fillId="3" borderId="5" xfId="0" applyFont="1" applyFill="1" applyBorder="1"/>
    <xf numFmtId="0" fontId="20" fillId="3" borderId="25" xfId="0" applyFont="1" applyFill="1" applyBorder="1"/>
    <xf numFmtId="0" fontId="20" fillId="3" borderId="26" xfId="0" applyFont="1" applyFill="1" applyBorder="1"/>
    <xf numFmtId="0" fontId="20" fillId="3" borderId="6" xfId="0" applyFont="1" applyFill="1" applyBorder="1"/>
    <xf numFmtId="1" fontId="19" fillId="0" borderId="6" xfId="0" applyNumberFormat="1" applyFont="1" applyBorder="1" applyAlignment="1">
      <alignment horizontal="center" vertical="center"/>
    </xf>
    <xf numFmtId="1" fontId="19" fillId="0" borderId="6" xfId="1" applyNumberFormat="1" applyFont="1" applyFill="1" applyBorder="1" applyAlignment="1">
      <alignment horizontal="center" vertical="center"/>
    </xf>
    <xf numFmtId="1" fontId="19" fillId="0" borderId="5" xfId="1" applyNumberFormat="1" applyFont="1" applyFill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1" fontId="19" fillId="0" borderId="24" xfId="1" applyNumberFormat="1" applyFont="1" applyFill="1" applyBorder="1" applyAlignment="1">
      <alignment horizontal="center" vertical="center"/>
    </xf>
    <xf numFmtId="1" fontId="19" fillId="3" borderId="5" xfId="1" applyNumberFormat="1" applyFont="1" applyFill="1" applyBorder="1" applyAlignment="1">
      <alignment horizontal="center" vertical="center"/>
    </xf>
    <xf numFmtId="1" fontId="19" fillId="3" borderId="5" xfId="0" applyNumberFormat="1" applyFont="1" applyFill="1" applyBorder="1" applyAlignment="1">
      <alignment horizontal="center" vertical="center"/>
    </xf>
    <xf numFmtId="1" fontId="19" fillId="0" borderId="5" xfId="1" applyNumberFormat="1" applyFont="1" applyBorder="1" applyAlignment="1">
      <alignment horizontal="center" vertical="center"/>
    </xf>
    <xf numFmtId="1" fontId="19" fillId="0" borderId="6" xfId="1" applyNumberFormat="1" applyFont="1" applyBorder="1" applyAlignment="1">
      <alignment horizontal="center" vertical="center"/>
    </xf>
    <xf numFmtId="1" fontId="19" fillId="3" borderId="6" xfId="1" applyNumberFormat="1" applyFont="1" applyFill="1" applyBorder="1" applyAlignment="1">
      <alignment horizontal="center" vertical="center"/>
    </xf>
    <xf numFmtId="0" fontId="21" fillId="0" borderId="25" xfId="3" applyFont="1" applyFill="1" applyBorder="1" applyAlignment="1">
      <alignment horizontal="center" vertical="center"/>
    </xf>
    <xf numFmtId="1" fontId="19" fillId="0" borderId="25" xfId="0" applyNumberFormat="1" applyFont="1" applyBorder="1" applyAlignment="1">
      <alignment horizontal="center" vertical="center"/>
    </xf>
    <xf numFmtId="1" fontId="19" fillId="0" borderId="25" xfId="1" applyNumberFormat="1" applyFont="1" applyFill="1" applyBorder="1" applyAlignment="1">
      <alignment horizontal="center" vertical="center"/>
    </xf>
    <xf numFmtId="1" fontId="19" fillId="0" borderId="25" xfId="1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" fontId="22" fillId="0" borderId="25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164" fontId="6" fillId="0" borderId="36" xfId="0" applyNumberFormat="1" applyFont="1" applyBorder="1" applyAlignment="1">
      <alignment horizontal="center"/>
    </xf>
    <xf numFmtId="1" fontId="22" fillId="0" borderId="33" xfId="0" applyNumberFormat="1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1" fontId="19" fillId="0" borderId="24" xfId="0" applyNumberFormat="1" applyFont="1" applyBorder="1" applyAlignment="1">
      <alignment horizontal="center" vertical="center"/>
    </xf>
    <xf numFmtId="1" fontId="19" fillId="0" borderId="19" xfId="0" applyNumberFormat="1" applyFont="1" applyBorder="1" applyAlignment="1">
      <alignment horizontal="center" vertical="center"/>
    </xf>
    <xf numFmtId="1" fontId="19" fillId="0" borderId="24" xfId="1" applyNumberFormat="1" applyFont="1" applyFill="1" applyBorder="1" applyAlignment="1">
      <alignment horizontal="center" vertical="center"/>
    </xf>
    <xf numFmtId="1" fontId="19" fillId="0" borderId="19" xfId="1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14" fillId="2" borderId="16" xfId="2" applyFont="1" applyFill="1" applyBorder="1" applyAlignment="1">
      <alignment horizontal="left" wrapText="1"/>
    </xf>
    <xf numFmtId="0" fontId="14" fillId="2" borderId="17" xfId="2" applyFont="1" applyFill="1" applyBorder="1" applyAlignment="1">
      <alignment horizontal="left" wrapText="1"/>
    </xf>
    <xf numFmtId="0" fontId="14" fillId="2" borderId="2" xfId="2" applyFont="1" applyFill="1" applyBorder="1" applyAlignment="1">
      <alignment horizontal="left" wrapText="1"/>
    </xf>
    <xf numFmtId="0" fontId="14" fillId="2" borderId="0" xfId="2" applyFont="1" applyFill="1" applyAlignment="1">
      <alignment horizontal="left" wrapText="1"/>
    </xf>
    <xf numFmtId="0" fontId="15" fillId="0" borderId="2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20" fillId="0" borderId="2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9" xfId="0" applyFont="1" applyBorder="1" applyAlignment="1">
      <alignment horizontal="left"/>
    </xf>
    <xf numFmtId="164" fontId="16" fillId="0" borderId="18" xfId="0" applyNumberFormat="1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2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10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2" xfId="0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1" fontId="13" fillId="0" borderId="0" xfId="0" applyNumberFormat="1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6" fillId="0" borderId="16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7" fillId="0" borderId="0" xfId="3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35" xfId="0" applyFont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2</xdr:row>
      <xdr:rowOff>88900</xdr:rowOff>
    </xdr:from>
    <xdr:to>
      <xdr:col>1</xdr:col>
      <xdr:colOff>1625600</xdr:colOff>
      <xdr:row>5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ECF344-9E88-DBA0-B963-83CE83544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800" y="584200"/>
          <a:ext cx="1054100" cy="50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1"/>
  <sheetViews>
    <sheetView tabSelected="1" topLeftCell="A2" zoomScale="139" zoomScaleNormal="140" workbookViewId="0">
      <selection activeCell="M36" sqref="M36:M37"/>
    </sheetView>
  </sheetViews>
  <sheetFormatPr baseColWidth="10" defaultColWidth="8.83203125" defaultRowHeight="15" x14ac:dyDescent="0.2"/>
  <cols>
    <col min="1" max="1" width="13.6640625" customWidth="1"/>
    <col min="2" max="2" width="35.6640625" customWidth="1"/>
    <col min="3" max="3" width="17.6640625" customWidth="1"/>
    <col min="4" max="4" width="12.6640625" customWidth="1"/>
    <col min="5" max="6" width="13.83203125" customWidth="1"/>
    <col min="7" max="9" width="12.6640625" customWidth="1"/>
    <col min="13" max="13" width="19.83203125" customWidth="1"/>
  </cols>
  <sheetData>
    <row r="1" spans="1:13" s="2" customFormat="1" ht="24.75" customHeight="1" thickBot="1" x14ac:dyDescent="0.2">
      <c r="A1" s="104" t="s">
        <v>91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s="2" customFormat="1" ht="15" customHeight="1" x14ac:dyDescent="0.15">
      <c r="A2" s="140" t="s">
        <v>1</v>
      </c>
      <c r="B2" s="141"/>
      <c r="C2" s="11" t="s">
        <v>29</v>
      </c>
      <c r="D2" s="7" t="s">
        <v>2</v>
      </c>
      <c r="E2" s="138"/>
      <c r="F2" s="138"/>
      <c r="G2" s="138"/>
      <c r="H2" s="138"/>
      <c r="I2" s="138"/>
      <c r="J2" s="138"/>
      <c r="K2" s="138"/>
      <c r="L2" s="3" t="s">
        <v>11</v>
      </c>
      <c r="M2" s="15"/>
    </row>
    <row r="3" spans="1:13" s="2" customFormat="1" ht="15" customHeight="1" x14ac:dyDescent="0.15">
      <c r="A3" s="142"/>
      <c r="B3" s="143"/>
      <c r="C3" s="10"/>
      <c r="D3" s="5" t="s">
        <v>3</v>
      </c>
      <c r="E3" s="137"/>
      <c r="F3" s="137"/>
      <c r="G3" s="137"/>
      <c r="H3" s="137"/>
      <c r="I3" s="137"/>
      <c r="J3" s="137"/>
      <c r="K3" s="137"/>
      <c r="L3" s="4" t="s">
        <v>4</v>
      </c>
      <c r="M3" s="14"/>
    </row>
    <row r="4" spans="1:13" s="2" customFormat="1" ht="15" customHeight="1" x14ac:dyDescent="0.15">
      <c r="A4" s="142"/>
      <c r="B4" s="143"/>
      <c r="C4" s="12"/>
      <c r="D4" s="5" t="s">
        <v>5</v>
      </c>
      <c r="E4" s="137"/>
      <c r="F4" s="137"/>
      <c r="G4" s="137"/>
      <c r="H4" s="137"/>
      <c r="I4" s="137"/>
      <c r="J4" s="137"/>
      <c r="K4" s="137"/>
      <c r="L4" s="4" t="s">
        <v>6</v>
      </c>
      <c r="M4" s="14"/>
    </row>
    <row r="5" spans="1:13" s="2" customFormat="1" ht="15" customHeight="1" x14ac:dyDescent="0.15">
      <c r="A5" s="142"/>
      <c r="B5" s="143"/>
      <c r="C5" s="13"/>
      <c r="D5" s="5" t="s">
        <v>7</v>
      </c>
      <c r="E5" s="137"/>
      <c r="F5" s="137"/>
      <c r="G5" s="5" t="s">
        <v>8</v>
      </c>
      <c r="H5" s="5"/>
      <c r="I5" s="5"/>
      <c r="J5" s="137"/>
      <c r="K5" s="137"/>
      <c r="L5" s="137"/>
      <c r="M5" s="136"/>
    </row>
    <row r="6" spans="1:13" s="2" customFormat="1" ht="15" customHeight="1" x14ac:dyDescent="0.15">
      <c r="A6" s="142"/>
      <c r="B6" s="143"/>
      <c r="C6" s="9"/>
      <c r="D6" s="5" t="s">
        <v>9</v>
      </c>
      <c r="E6" s="137"/>
      <c r="F6" s="137"/>
      <c r="G6" s="137"/>
      <c r="H6" s="137"/>
      <c r="I6" s="137"/>
      <c r="J6" s="137"/>
      <c r="K6" s="137"/>
      <c r="L6" s="137"/>
      <c r="M6" s="136"/>
    </row>
    <row r="7" spans="1:13" s="2" customFormat="1" ht="15.75" customHeight="1" thickBot="1" x14ac:dyDescent="0.2">
      <c r="A7" s="142"/>
      <c r="B7" s="143"/>
      <c r="C7" s="10"/>
      <c r="D7" s="5" t="s">
        <v>10</v>
      </c>
      <c r="E7" s="139"/>
      <c r="F7" s="137"/>
      <c r="G7" s="137"/>
      <c r="H7" s="137"/>
      <c r="I7" s="137"/>
      <c r="J7" s="137"/>
      <c r="K7" s="137"/>
      <c r="L7" s="137"/>
      <c r="M7" s="136"/>
    </row>
    <row r="8" spans="1:13" ht="16" thickBot="1" x14ac:dyDescent="0.25">
      <c r="A8" s="21" t="s">
        <v>32</v>
      </c>
      <c r="B8" s="20" t="s">
        <v>33</v>
      </c>
      <c r="C8" s="22" t="s">
        <v>34</v>
      </c>
      <c r="D8" s="22" t="s">
        <v>25</v>
      </c>
      <c r="E8" s="22" t="s">
        <v>26</v>
      </c>
      <c r="F8" s="22" t="s">
        <v>27</v>
      </c>
      <c r="G8" s="23" t="s">
        <v>28</v>
      </c>
      <c r="H8" s="22" t="s">
        <v>31</v>
      </c>
      <c r="I8" s="47" t="s">
        <v>46</v>
      </c>
      <c r="J8" s="24" t="s">
        <v>35</v>
      </c>
      <c r="K8" s="24" t="s">
        <v>30</v>
      </c>
      <c r="L8" s="25" t="s">
        <v>0</v>
      </c>
      <c r="M8" s="21" t="s">
        <v>36</v>
      </c>
    </row>
    <row r="9" spans="1:13" ht="16" thickBot="1" x14ac:dyDescent="0.25">
      <c r="A9" s="93" t="s">
        <v>43</v>
      </c>
      <c r="B9" s="94"/>
      <c r="C9" s="94"/>
      <c r="D9" s="94"/>
      <c r="E9" s="94"/>
      <c r="F9" s="94"/>
      <c r="G9" s="94"/>
      <c r="H9" s="94"/>
      <c r="I9" s="48"/>
      <c r="J9" s="30"/>
      <c r="K9" s="30"/>
      <c r="L9" s="30"/>
      <c r="M9" s="31"/>
    </row>
    <row r="10" spans="1:13" x14ac:dyDescent="0.2">
      <c r="A10" s="101" t="s">
        <v>44</v>
      </c>
      <c r="B10" s="101" t="s">
        <v>45</v>
      </c>
      <c r="C10" s="36" t="s">
        <v>40</v>
      </c>
      <c r="D10" s="54"/>
      <c r="E10" s="55"/>
      <c r="F10" s="55"/>
      <c r="G10" s="55"/>
      <c r="H10" s="55"/>
      <c r="I10" s="56"/>
      <c r="J10" s="37">
        <f>SUM(D10:H10)</f>
        <v>0</v>
      </c>
      <c r="K10" s="6">
        <f t="shared" ref="K10:K22" si="0">L10*50/110</f>
        <v>45.43181818181818</v>
      </c>
      <c r="L10" s="1">
        <v>99.95</v>
      </c>
      <c r="M10" s="8">
        <f>J10*K10</f>
        <v>0</v>
      </c>
    </row>
    <row r="11" spans="1:13" x14ac:dyDescent="0.2">
      <c r="A11" s="81"/>
      <c r="B11" s="81"/>
      <c r="C11" s="39" t="s">
        <v>42</v>
      </c>
      <c r="D11" s="57"/>
      <c r="E11" s="56"/>
      <c r="F11" s="56"/>
      <c r="G11" s="58"/>
      <c r="H11" s="56"/>
      <c r="I11" s="56"/>
      <c r="J11" s="37">
        <f t="shared" ref="J11:J22" si="1">SUM(D11:H11)</f>
        <v>0</v>
      </c>
      <c r="K11" s="6">
        <f t="shared" si="0"/>
        <v>45.43181818181818</v>
      </c>
      <c r="L11" s="1">
        <v>99.95</v>
      </c>
      <c r="M11" s="8">
        <f>J11*K11</f>
        <v>0</v>
      </c>
    </row>
    <row r="12" spans="1:13" x14ac:dyDescent="0.2">
      <c r="A12" s="79" t="s">
        <v>47</v>
      </c>
      <c r="B12" s="79" t="s">
        <v>48</v>
      </c>
      <c r="C12" s="39" t="s">
        <v>41</v>
      </c>
      <c r="D12" s="57"/>
      <c r="E12" s="56"/>
      <c r="F12" s="56"/>
      <c r="G12" s="56"/>
      <c r="H12" s="56"/>
      <c r="I12" s="59"/>
      <c r="J12" s="40">
        <f t="shared" si="1"/>
        <v>0</v>
      </c>
      <c r="K12" s="18">
        <f t="shared" si="0"/>
        <v>45.43181818181818</v>
      </c>
      <c r="L12" s="1">
        <v>99.95</v>
      </c>
      <c r="M12" s="8">
        <f>(J12*K12)</f>
        <v>0</v>
      </c>
    </row>
    <row r="13" spans="1:13" x14ac:dyDescent="0.2">
      <c r="A13" s="81"/>
      <c r="B13" s="81"/>
      <c r="C13" s="39" t="s">
        <v>49</v>
      </c>
      <c r="D13" s="57"/>
      <c r="E13" s="56"/>
      <c r="F13" s="56"/>
      <c r="G13" s="56"/>
      <c r="H13" s="56"/>
      <c r="I13" s="59"/>
      <c r="J13" s="40">
        <f t="shared" si="1"/>
        <v>0</v>
      </c>
      <c r="K13" s="18">
        <f t="shared" si="0"/>
        <v>45.43181818181818</v>
      </c>
      <c r="L13" s="1">
        <v>99.95</v>
      </c>
      <c r="M13" s="8">
        <f t="shared" ref="M13:M22" si="2">(J13*K13)</f>
        <v>0</v>
      </c>
    </row>
    <row r="14" spans="1:13" x14ac:dyDescent="0.2">
      <c r="A14" s="79" t="s">
        <v>52</v>
      </c>
      <c r="B14" s="79" t="s">
        <v>50</v>
      </c>
      <c r="C14" s="39" t="s">
        <v>51</v>
      </c>
      <c r="D14" s="57"/>
      <c r="E14" s="56"/>
      <c r="F14" s="56"/>
      <c r="G14" s="56"/>
      <c r="H14" s="56"/>
      <c r="I14" s="56"/>
      <c r="J14" s="40">
        <f t="shared" si="1"/>
        <v>0</v>
      </c>
      <c r="K14" s="18">
        <f t="shared" si="0"/>
        <v>59.068181818181813</v>
      </c>
      <c r="L14" s="19">
        <v>129.94999999999999</v>
      </c>
      <c r="M14" s="8">
        <f t="shared" si="2"/>
        <v>0</v>
      </c>
    </row>
    <row r="15" spans="1:13" x14ac:dyDescent="0.2">
      <c r="A15" s="81"/>
      <c r="B15" s="81"/>
      <c r="C15" s="39" t="s">
        <v>38</v>
      </c>
      <c r="D15" s="57"/>
      <c r="E15" s="56"/>
      <c r="F15" s="56"/>
      <c r="G15" s="56"/>
      <c r="H15" s="56"/>
      <c r="I15" s="56"/>
      <c r="J15" s="40">
        <f t="shared" si="1"/>
        <v>0</v>
      </c>
      <c r="K15" s="18">
        <f t="shared" si="0"/>
        <v>59.068181818181813</v>
      </c>
      <c r="L15" s="19">
        <v>129.94999999999999</v>
      </c>
      <c r="M15" s="8">
        <f t="shared" si="2"/>
        <v>0</v>
      </c>
    </row>
    <row r="16" spans="1:13" x14ac:dyDescent="0.2">
      <c r="A16" s="82" t="s">
        <v>54</v>
      </c>
      <c r="B16" s="79" t="s">
        <v>53</v>
      </c>
      <c r="C16" s="39" t="s">
        <v>38</v>
      </c>
      <c r="D16" s="57"/>
      <c r="E16" s="56"/>
      <c r="F16" s="56"/>
      <c r="G16" s="56"/>
      <c r="H16" s="56"/>
      <c r="I16" s="56"/>
      <c r="J16" s="40">
        <f t="shared" si="1"/>
        <v>0</v>
      </c>
      <c r="K16" s="18">
        <f t="shared" si="0"/>
        <v>63.613636363636353</v>
      </c>
      <c r="L16" s="19">
        <v>139.94999999999999</v>
      </c>
      <c r="M16" s="8">
        <f t="shared" si="2"/>
        <v>0</v>
      </c>
    </row>
    <row r="17" spans="1:13" x14ac:dyDescent="0.2">
      <c r="A17" s="144"/>
      <c r="B17" s="81"/>
      <c r="C17" s="39" t="s">
        <v>51</v>
      </c>
      <c r="D17" s="57"/>
      <c r="E17" s="56"/>
      <c r="F17" s="56"/>
      <c r="G17" s="56"/>
      <c r="H17" s="56"/>
      <c r="I17" s="56"/>
      <c r="J17" s="40">
        <f t="shared" si="1"/>
        <v>0</v>
      </c>
      <c r="K17" s="18">
        <f t="shared" si="0"/>
        <v>63.613636363636353</v>
      </c>
      <c r="L17" s="19">
        <v>139.94999999999999</v>
      </c>
      <c r="M17" s="8">
        <f t="shared" si="2"/>
        <v>0</v>
      </c>
    </row>
    <row r="18" spans="1:13" x14ac:dyDescent="0.2">
      <c r="A18" s="79" t="s">
        <v>55</v>
      </c>
      <c r="B18" s="84" t="s">
        <v>56</v>
      </c>
      <c r="C18" s="39" t="s">
        <v>57</v>
      </c>
      <c r="D18" s="87"/>
      <c r="E18" s="88"/>
      <c r="F18" s="87"/>
      <c r="G18" s="88"/>
      <c r="H18" s="60"/>
      <c r="I18" s="60"/>
      <c r="J18" s="40">
        <f t="shared" si="1"/>
        <v>0</v>
      </c>
      <c r="K18" s="18">
        <f t="shared" si="0"/>
        <v>68.159090909090907</v>
      </c>
      <c r="L18" s="19">
        <v>149.94999999999999</v>
      </c>
      <c r="M18" s="8">
        <f t="shared" si="2"/>
        <v>0</v>
      </c>
    </row>
    <row r="19" spans="1:13" x14ac:dyDescent="0.2">
      <c r="A19" s="81"/>
      <c r="B19" s="84"/>
      <c r="C19" s="39" t="s">
        <v>51</v>
      </c>
      <c r="D19" s="87"/>
      <c r="E19" s="88"/>
      <c r="F19" s="89"/>
      <c r="G19" s="90"/>
      <c r="H19" s="59"/>
      <c r="I19" s="59"/>
      <c r="J19" s="40">
        <f t="shared" si="1"/>
        <v>0</v>
      </c>
      <c r="K19" s="18">
        <f t="shared" si="0"/>
        <v>68.159090909090907</v>
      </c>
      <c r="L19" s="19">
        <v>149.94999999999999</v>
      </c>
      <c r="M19" s="8">
        <f t="shared" si="2"/>
        <v>0</v>
      </c>
    </row>
    <row r="20" spans="1:13" x14ac:dyDescent="0.2">
      <c r="A20" s="82" t="s">
        <v>58</v>
      </c>
      <c r="B20" s="84" t="s">
        <v>59</v>
      </c>
      <c r="C20" s="39" t="s">
        <v>60</v>
      </c>
      <c r="D20" s="57"/>
      <c r="E20" s="56"/>
      <c r="F20" s="56"/>
      <c r="G20" s="56"/>
      <c r="H20" s="56"/>
      <c r="I20" s="59"/>
      <c r="J20" s="40">
        <f t="shared" si="1"/>
        <v>0</v>
      </c>
      <c r="K20" s="18">
        <f t="shared" si="0"/>
        <v>81.795454545454547</v>
      </c>
      <c r="L20" s="19">
        <v>179.95</v>
      </c>
      <c r="M20" s="8">
        <f t="shared" si="2"/>
        <v>0</v>
      </c>
    </row>
    <row r="21" spans="1:13" x14ac:dyDescent="0.2">
      <c r="A21" s="83"/>
      <c r="B21" s="84"/>
      <c r="C21" s="39" t="s">
        <v>42</v>
      </c>
      <c r="D21" s="57"/>
      <c r="E21" s="57"/>
      <c r="F21" s="56"/>
      <c r="G21" s="56"/>
      <c r="H21" s="56"/>
      <c r="I21" s="59"/>
      <c r="J21" s="40">
        <f t="shared" si="1"/>
        <v>0</v>
      </c>
      <c r="K21" s="18">
        <f t="shared" si="0"/>
        <v>81.795454545454547</v>
      </c>
      <c r="L21" s="19">
        <v>179.95</v>
      </c>
      <c r="M21" s="8">
        <f t="shared" si="2"/>
        <v>0</v>
      </c>
    </row>
    <row r="22" spans="1:13" x14ac:dyDescent="0.2">
      <c r="A22" s="84" t="s">
        <v>61</v>
      </c>
      <c r="B22" s="84" t="s">
        <v>62</v>
      </c>
      <c r="C22" s="39" t="s">
        <v>41</v>
      </c>
      <c r="D22" s="57"/>
      <c r="E22" s="57"/>
      <c r="F22" s="56"/>
      <c r="G22" s="56"/>
      <c r="H22" s="56"/>
      <c r="I22" s="59"/>
      <c r="J22" s="40">
        <f t="shared" si="1"/>
        <v>0</v>
      </c>
      <c r="K22" s="18">
        <f t="shared" si="0"/>
        <v>86.340909090909093</v>
      </c>
      <c r="L22" s="19">
        <v>189.95</v>
      </c>
      <c r="M22" s="8">
        <f t="shared" si="2"/>
        <v>0</v>
      </c>
    </row>
    <row r="23" spans="1:13" x14ac:dyDescent="0.2">
      <c r="A23" s="84"/>
      <c r="B23" s="84"/>
      <c r="C23" s="39" t="s">
        <v>42</v>
      </c>
      <c r="D23" s="57"/>
      <c r="E23" s="61"/>
      <c r="F23" s="61"/>
      <c r="G23" s="61"/>
      <c r="H23" s="61"/>
      <c r="I23" s="59"/>
      <c r="J23" s="40">
        <f>SUM(D23:H23)</f>
        <v>0</v>
      </c>
      <c r="K23" s="18">
        <f t="shared" ref="K23:K34" si="3">L23*50/110</f>
        <v>86.340909090909093</v>
      </c>
      <c r="L23" s="19">
        <v>189.95</v>
      </c>
      <c r="M23" s="8">
        <f>J23*K23</f>
        <v>0</v>
      </c>
    </row>
    <row r="24" spans="1:13" x14ac:dyDescent="0.2">
      <c r="A24" s="84"/>
      <c r="B24" s="84"/>
      <c r="C24" s="39" t="s">
        <v>63</v>
      </c>
      <c r="D24" s="57"/>
      <c r="E24" s="61"/>
      <c r="F24" s="61"/>
      <c r="G24" s="61"/>
      <c r="H24" s="61"/>
      <c r="I24" s="59"/>
      <c r="J24" s="40">
        <f t="shared" ref="J24:J34" si="4">SUM(D24:H24)</f>
        <v>0</v>
      </c>
      <c r="K24" s="18">
        <f t="shared" si="3"/>
        <v>86.340909090909093</v>
      </c>
      <c r="L24" s="19">
        <v>189.95</v>
      </c>
      <c r="M24" s="8">
        <f>J24*K24</f>
        <v>0</v>
      </c>
    </row>
    <row r="25" spans="1:13" x14ac:dyDescent="0.2">
      <c r="A25" s="84" t="s">
        <v>64</v>
      </c>
      <c r="B25" s="84" t="s">
        <v>65</v>
      </c>
      <c r="C25" s="36" t="s">
        <v>42</v>
      </c>
      <c r="D25" s="54"/>
      <c r="E25" s="62"/>
      <c r="F25" s="62"/>
      <c r="G25" s="62"/>
      <c r="H25" s="62"/>
      <c r="I25" s="63"/>
      <c r="J25" s="43">
        <f t="shared" si="4"/>
        <v>0</v>
      </c>
      <c r="K25" s="26">
        <f t="shared" si="3"/>
        <v>77.25</v>
      </c>
      <c r="L25" s="1">
        <v>169.95</v>
      </c>
      <c r="M25" s="8">
        <f>(J25*K25)</f>
        <v>0</v>
      </c>
    </row>
    <row r="26" spans="1:13" x14ac:dyDescent="0.2">
      <c r="A26" s="84"/>
      <c r="B26" s="84"/>
      <c r="C26" s="39" t="s">
        <v>40</v>
      </c>
      <c r="D26" s="57"/>
      <c r="E26" s="56"/>
      <c r="F26" s="61"/>
      <c r="G26" s="61"/>
      <c r="H26" s="61"/>
      <c r="I26" s="59"/>
      <c r="J26" s="40">
        <f t="shared" si="4"/>
        <v>0</v>
      </c>
      <c r="K26" s="18">
        <f t="shared" si="3"/>
        <v>77.25</v>
      </c>
      <c r="L26" s="19">
        <v>169.95</v>
      </c>
      <c r="M26" s="8">
        <f t="shared" ref="M26:M34" si="5">(J26*K26)</f>
        <v>0</v>
      </c>
    </row>
    <row r="27" spans="1:13" x14ac:dyDescent="0.2">
      <c r="A27" s="42" t="s">
        <v>66</v>
      </c>
      <c r="B27" s="42" t="s">
        <v>67</v>
      </c>
      <c r="C27" s="39" t="s">
        <v>68</v>
      </c>
      <c r="D27" s="57"/>
      <c r="E27" s="56"/>
      <c r="F27" s="61"/>
      <c r="G27" s="61"/>
      <c r="H27" s="61"/>
      <c r="I27" s="61"/>
      <c r="J27" s="40">
        <f t="shared" si="4"/>
        <v>0</v>
      </c>
      <c r="K27" s="18">
        <f t="shared" si="3"/>
        <v>104.52272727272727</v>
      </c>
      <c r="L27" s="19">
        <v>229.95</v>
      </c>
      <c r="M27" s="8">
        <f t="shared" si="5"/>
        <v>0</v>
      </c>
    </row>
    <row r="28" spans="1:13" x14ac:dyDescent="0.2">
      <c r="A28" s="42" t="s">
        <v>69</v>
      </c>
      <c r="B28" s="42" t="s">
        <v>70</v>
      </c>
      <c r="C28" s="39" t="s">
        <v>68</v>
      </c>
      <c r="D28" s="57"/>
      <c r="E28" s="56"/>
      <c r="F28" s="61"/>
      <c r="G28" s="61"/>
      <c r="H28" s="61"/>
      <c r="I28" s="61"/>
      <c r="J28" s="40">
        <f t="shared" si="4"/>
        <v>0</v>
      </c>
      <c r="K28" s="18">
        <f t="shared" si="3"/>
        <v>59.068181818181813</v>
      </c>
      <c r="L28" s="19">
        <v>129.94999999999999</v>
      </c>
      <c r="M28" s="8">
        <f t="shared" si="5"/>
        <v>0</v>
      </c>
    </row>
    <row r="29" spans="1:13" x14ac:dyDescent="0.2">
      <c r="A29" s="46" t="s">
        <v>89</v>
      </c>
      <c r="B29" s="42" t="s">
        <v>90</v>
      </c>
      <c r="C29" s="64" t="s">
        <v>68</v>
      </c>
      <c r="D29" s="65"/>
      <c r="E29" s="66"/>
      <c r="F29" s="67"/>
      <c r="G29" s="67"/>
      <c r="H29" s="67"/>
      <c r="I29" s="67"/>
      <c r="J29" s="40">
        <f t="shared" si="4"/>
        <v>0</v>
      </c>
      <c r="K29" s="18">
        <f t="shared" si="3"/>
        <v>63.613636363636353</v>
      </c>
      <c r="L29" s="19">
        <v>139.94999999999999</v>
      </c>
      <c r="M29" s="8">
        <f t="shared" si="5"/>
        <v>0</v>
      </c>
    </row>
    <row r="30" spans="1:13" ht="16" thickBot="1" x14ac:dyDescent="0.25">
      <c r="A30" s="46" t="s">
        <v>71</v>
      </c>
      <c r="B30" s="49" t="s">
        <v>72</v>
      </c>
      <c r="C30" s="64" t="s">
        <v>68</v>
      </c>
      <c r="D30" s="65"/>
      <c r="E30" s="66"/>
      <c r="F30" s="67"/>
      <c r="G30" s="67"/>
      <c r="H30" s="67"/>
      <c r="I30" s="67"/>
      <c r="J30" s="69">
        <f t="shared" si="4"/>
        <v>0</v>
      </c>
      <c r="K30" s="70">
        <f t="shared" si="3"/>
        <v>81.795454545454547</v>
      </c>
      <c r="L30" s="71">
        <v>179.95</v>
      </c>
      <c r="M30" s="72">
        <f t="shared" si="5"/>
        <v>0</v>
      </c>
    </row>
    <row r="31" spans="1:13" ht="16" thickBot="1" x14ac:dyDescent="0.25">
      <c r="A31" s="85" t="s">
        <v>88</v>
      </c>
      <c r="B31" s="86"/>
      <c r="C31" s="86"/>
      <c r="D31" s="86"/>
      <c r="E31" s="86"/>
      <c r="F31" s="86"/>
      <c r="G31" s="86"/>
      <c r="H31" s="86"/>
      <c r="I31" s="86"/>
      <c r="J31" s="73"/>
      <c r="K31" s="27"/>
      <c r="L31" s="28"/>
      <c r="M31" s="29"/>
    </row>
    <row r="32" spans="1:13" x14ac:dyDescent="0.2">
      <c r="A32" s="49" t="s">
        <v>73</v>
      </c>
      <c r="B32" s="38" t="s">
        <v>74</v>
      </c>
      <c r="C32" s="68" t="s">
        <v>41</v>
      </c>
      <c r="D32" s="38"/>
      <c r="E32" s="38"/>
      <c r="F32" s="38"/>
      <c r="G32" s="38"/>
      <c r="H32" s="38"/>
      <c r="I32" s="38"/>
      <c r="J32" s="43">
        <f t="shared" si="4"/>
        <v>0</v>
      </c>
      <c r="K32" s="26">
        <f t="shared" si="3"/>
        <v>40.886363636363633</v>
      </c>
      <c r="L32" s="1">
        <v>89.95</v>
      </c>
      <c r="M32" s="8">
        <f t="shared" si="5"/>
        <v>0</v>
      </c>
    </row>
    <row r="33" spans="1:13" x14ac:dyDescent="0.2">
      <c r="A33" s="80" t="s">
        <v>92</v>
      </c>
      <c r="B33" s="79" t="s">
        <v>93</v>
      </c>
      <c r="C33" s="68" t="s">
        <v>38</v>
      </c>
      <c r="D33" s="38"/>
      <c r="E33" s="38"/>
      <c r="F33" s="38"/>
      <c r="G33" s="38"/>
      <c r="H33" s="38"/>
      <c r="I33" s="38"/>
      <c r="J33" s="43">
        <f t="shared" si="4"/>
        <v>0</v>
      </c>
      <c r="K33" s="26">
        <f t="shared" si="3"/>
        <v>68.159090909090907</v>
      </c>
      <c r="L33" s="1">
        <v>149.94999999999999</v>
      </c>
      <c r="M33" s="8">
        <f t="shared" si="5"/>
        <v>0</v>
      </c>
    </row>
    <row r="34" spans="1:13" x14ac:dyDescent="0.2">
      <c r="A34" s="81"/>
      <c r="B34" s="81"/>
      <c r="C34" s="68" t="s">
        <v>39</v>
      </c>
      <c r="D34" s="38"/>
      <c r="E34" s="38"/>
      <c r="F34" s="38"/>
      <c r="G34" s="38"/>
      <c r="H34" s="38"/>
      <c r="I34" s="38"/>
      <c r="J34" s="43">
        <f t="shared" si="4"/>
        <v>0</v>
      </c>
      <c r="K34" s="26">
        <f t="shared" si="3"/>
        <v>68.159090909090907</v>
      </c>
      <c r="L34" s="1">
        <v>149.94999999999999</v>
      </c>
      <c r="M34" s="8">
        <f t="shared" si="5"/>
        <v>0</v>
      </c>
    </row>
    <row r="35" spans="1:13" x14ac:dyDescent="0.2">
      <c r="A35" s="74" t="s">
        <v>75</v>
      </c>
      <c r="B35" s="79" t="s">
        <v>76</v>
      </c>
      <c r="C35" s="44" t="s">
        <v>49</v>
      </c>
      <c r="D35" s="41"/>
      <c r="E35" s="41"/>
      <c r="F35" s="41"/>
      <c r="G35" s="41"/>
      <c r="H35" s="45"/>
      <c r="I35" s="50"/>
      <c r="J35" s="40">
        <f t="shared" ref="J35:J38" si="6">SUM(D35:H35)</f>
        <v>0</v>
      </c>
      <c r="K35" s="18">
        <f t="shared" ref="K35:K38" si="7">L35*50/110</f>
        <v>45.43181818181818</v>
      </c>
      <c r="L35" s="19">
        <v>99.95</v>
      </c>
      <c r="M35" s="8">
        <f t="shared" ref="M35:M38" si="8">(J35*K35)</f>
        <v>0</v>
      </c>
    </row>
    <row r="36" spans="1:13" x14ac:dyDescent="0.2">
      <c r="A36" s="76"/>
      <c r="B36" s="81"/>
      <c r="C36" s="44" t="s">
        <v>42</v>
      </c>
      <c r="D36" s="41"/>
      <c r="E36" s="41"/>
      <c r="F36" s="41"/>
      <c r="G36" s="41"/>
      <c r="H36" s="45"/>
      <c r="I36" s="50"/>
      <c r="J36" s="40">
        <f t="shared" si="6"/>
        <v>0</v>
      </c>
      <c r="K36" s="18">
        <f t="shared" si="7"/>
        <v>45.43181818181818</v>
      </c>
      <c r="L36" s="19">
        <v>99.95</v>
      </c>
      <c r="M36" s="8">
        <f t="shared" si="8"/>
        <v>0</v>
      </c>
    </row>
    <row r="37" spans="1:13" x14ac:dyDescent="0.2">
      <c r="A37" s="49" t="s">
        <v>94</v>
      </c>
      <c r="B37" s="38" t="s">
        <v>95</v>
      </c>
      <c r="C37" s="44" t="s">
        <v>42</v>
      </c>
      <c r="D37" s="41"/>
      <c r="E37" s="41"/>
      <c r="F37" s="41"/>
      <c r="G37" s="41"/>
      <c r="H37" s="45"/>
      <c r="I37" s="50"/>
      <c r="J37" s="40">
        <f t="shared" si="6"/>
        <v>0</v>
      </c>
      <c r="K37" s="18">
        <f t="shared" si="7"/>
        <v>77.25</v>
      </c>
      <c r="L37" s="19">
        <v>169.95</v>
      </c>
      <c r="M37" s="8">
        <f t="shared" si="8"/>
        <v>0</v>
      </c>
    </row>
    <row r="38" spans="1:13" x14ac:dyDescent="0.2">
      <c r="A38" s="74" t="s">
        <v>77</v>
      </c>
      <c r="B38" s="79" t="s">
        <v>78</v>
      </c>
      <c r="C38" s="44" t="s">
        <v>79</v>
      </c>
      <c r="D38" s="41"/>
      <c r="E38" s="41"/>
      <c r="F38" s="41"/>
      <c r="G38" s="41"/>
      <c r="H38" s="45"/>
      <c r="I38" s="50"/>
      <c r="J38" s="40">
        <f t="shared" si="6"/>
        <v>0</v>
      </c>
      <c r="K38" s="18">
        <f t="shared" si="7"/>
        <v>59.068181818181813</v>
      </c>
      <c r="L38" s="19">
        <v>129.94999999999999</v>
      </c>
      <c r="M38" s="8">
        <f t="shared" si="8"/>
        <v>0</v>
      </c>
    </row>
    <row r="39" spans="1:13" x14ac:dyDescent="0.2">
      <c r="A39" s="75"/>
      <c r="B39" s="80"/>
      <c r="C39" s="44" t="s">
        <v>40</v>
      </c>
      <c r="D39" s="41"/>
      <c r="E39" s="41"/>
      <c r="F39" s="41"/>
      <c r="G39" s="41"/>
      <c r="H39" s="45"/>
      <c r="I39" s="50"/>
      <c r="J39" s="40">
        <f t="shared" ref="J39:J49" si="9">SUM(D39:H39)</f>
        <v>0</v>
      </c>
      <c r="K39" s="18">
        <f t="shared" ref="K39:K49" si="10">L39*50/110</f>
        <v>59.068181818181813</v>
      </c>
      <c r="L39" s="19">
        <v>129.94999999999999</v>
      </c>
      <c r="M39" s="8">
        <f t="shared" ref="M39:M49" si="11">(J39*K39)</f>
        <v>0</v>
      </c>
    </row>
    <row r="40" spans="1:13" x14ac:dyDescent="0.2">
      <c r="A40" s="76"/>
      <c r="B40" s="81"/>
      <c r="C40" s="44" t="s">
        <v>41</v>
      </c>
      <c r="D40" s="41"/>
      <c r="E40" s="41"/>
      <c r="F40" s="41"/>
      <c r="G40" s="41"/>
      <c r="H40" s="45"/>
      <c r="I40" s="50"/>
      <c r="J40" s="40">
        <f t="shared" si="9"/>
        <v>0</v>
      </c>
      <c r="K40" s="18">
        <f t="shared" si="10"/>
        <v>59.068181818181813</v>
      </c>
      <c r="L40" s="19">
        <v>129.94999999999999</v>
      </c>
      <c r="M40" s="8">
        <f t="shared" si="11"/>
        <v>0</v>
      </c>
    </row>
    <row r="41" spans="1:13" x14ac:dyDescent="0.2">
      <c r="A41" s="74" t="s">
        <v>80</v>
      </c>
      <c r="B41" s="79" t="s">
        <v>81</v>
      </c>
      <c r="C41" s="44" t="s">
        <v>79</v>
      </c>
      <c r="D41" s="41"/>
      <c r="E41" s="41"/>
      <c r="F41" s="41"/>
      <c r="G41" s="41"/>
      <c r="H41" s="45"/>
      <c r="I41" s="50"/>
      <c r="J41" s="40">
        <f t="shared" si="9"/>
        <v>0</v>
      </c>
      <c r="K41" s="18">
        <f>L41*50/110</f>
        <v>86.340909090909093</v>
      </c>
      <c r="L41" s="19">
        <v>189.95</v>
      </c>
      <c r="M41" s="8">
        <f t="shared" si="11"/>
        <v>0</v>
      </c>
    </row>
    <row r="42" spans="1:13" x14ac:dyDescent="0.2">
      <c r="A42" s="76"/>
      <c r="B42" s="81"/>
      <c r="C42" s="44" t="s">
        <v>41</v>
      </c>
      <c r="D42" s="41"/>
      <c r="E42" s="41"/>
      <c r="F42" s="41"/>
      <c r="G42" s="41"/>
      <c r="H42" s="45"/>
      <c r="I42" s="50"/>
      <c r="J42" s="40">
        <f t="shared" si="9"/>
        <v>0</v>
      </c>
      <c r="K42" s="18">
        <f>L42*50/110</f>
        <v>86.340909090909093</v>
      </c>
      <c r="L42" s="19">
        <v>189.95</v>
      </c>
      <c r="M42" s="8">
        <f t="shared" si="11"/>
        <v>0</v>
      </c>
    </row>
    <row r="43" spans="1:13" x14ac:dyDescent="0.2">
      <c r="A43" s="74" t="s">
        <v>83</v>
      </c>
      <c r="B43" s="79" t="s">
        <v>82</v>
      </c>
      <c r="C43" s="44" t="s">
        <v>38</v>
      </c>
      <c r="D43" s="77"/>
      <c r="E43" s="78"/>
      <c r="F43" s="77"/>
      <c r="G43" s="78"/>
      <c r="H43" s="50"/>
      <c r="I43" s="50"/>
      <c r="J43" s="40">
        <f t="shared" si="9"/>
        <v>0</v>
      </c>
      <c r="K43" s="18">
        <f t="shared" si="10"/>
        <v>59.068181818181813</v>
      </c>
      <c r="L43" s="19">
        <v>129.94999999999999</v>
      </c>
      <c r="M43" s="8">
        <f t="shared" si="11"/>
        <v>0</v>
      </c>
    </row>
    <row r="44" spans="1:13" x14ac:dyDescent="0.2">
      <c r="A44" s="76"/>
      <c r="B44" s="81"/>
      <c r="C44" s="44" t="s">
        <v>39</v>
      </c>
      <c r="D44" s="77"/>
      <c r="E44" s="78"/>
      <c r="F44" s="77"/>
      <c r="G44" s="78"/>
      <c r="H44" s="50"/>
      <c r="I44" s="50"/>
      <c r="J44" s="40">
        <f t="shared" si="9"/>
        <v>0</v>
      </c>
      <c r="K44" s="18">
        <f t="shared" si="10"/>
        <v>59.068181818181813</v>
      </c>
      <c r="L44" s="19">
        <v>129.94999999999999</v>
      </c>
      <c r="M44" s="8">
        <f t="shared" si="11"/>
        <v>0</v>
      </c>
    </row>
    <row r="45" spans="1:13" x14ac:dyDescent="0.2">
      <c r="A45" s="74" t="s">
        <v>84</v>
      </c>
      <c r="B45" s="79" t="s">
        <v>85</v>
      </c>
      <c r="C45" s="44" t="s">
        <v>41</v>
      </c>
      <c r="D45" s="41"/>
      <c r="E45" s="41"/>
      <c r="F45" s="41"/>
      <c r="G45" s="41"/>
      <c r="H45" s="45"/>
      <c r="I45" s="50"/>
      <c r="J45" s="40">
        <f t="shared" si="9"/>
        <v>0</v>
      </c>
      <c r="K45" s="18">
        <f t="shared" si="10"/>
        <v>77.25</v>
      </c>
      <c r="L45" s="19">
        <v>169.95</v>
      </c>
      <c r="M45" s="8">
        <f t="shared" si="11"/>
        <v>0</v>
      </c>
    </row>
    <row r="46" spans="1:13" x14ac:dyDescent="0.2">
      <c r="A46" s="76"/>
      <c r="B46" s="81"/>
      <c r="C46" s="44" t="s">
        <v>42</v>
      </c>
      <c r="D46" s="41"/>
      <c r="E46" s="41"/>
      <c r="F46" s="41"/>
      <c r="G46" s="41"/>
      <c r="H46" s="45"/>
      <c r="I46" s="50"/>
      <c r="J46" s="40">
        <f t="shared" si="9"/>
        <v>0</v>
      </c>
      <c r="K46" s="18">
        <f t="shared" si="10"/>
        <v>77.25</v>
      </c>
      <c r="L46" s="19">
        <v>169.95</v>
      </c>
      <c r="M46" s="8">
        <f t="shared" si="11"/>
        <v>0</v>
      </c>
    </row>
    <row r="47" spans="1:13" x14ac:dyDescent="0.2">
      <c r="A47" s="74" t="s">
        <v>86</v>
      </c>
      <c r="B47" s="79" t="s">
        <v>87</v>
      </c>
      <c r="C47" s="44" t="s">
        <v>63</v>
      </c>
      <c r="D47" s="41"/>
      <c r="E47" s="41"/>
      <c r="F47" s="41"/>
      <c r="G47" s="41"/>
      <c r="H47" s="45"/>
      <c r="I47" s="51"/>
      <c r="J47" s="40">
        <f t="shared" si="9"/>
        <v>0</v>
      </c>
      <c r="K47" s="18">
        <f t="shared" si="10"/>
        <v>77.25</v>
      </c>
      <c r="L47" s="19">
        <v>169.95</v>
      </c>
      <c r="M47" s="8">
        <f t="shared" si="11"/>
        <v>0</v>
      </c>
    </row>
    <row r="48" spans="1:13" x14ac:dyDescent="0.2">
      <c r="A48" s="75"/>
      <c r="B48" s="80"/>
      <c r="C48" s="44" t="s">
        <v>49</v>
      </c>
      <c r="D48" s="41"/>
      <c r="E48" s="41"/>
      <c r="F48" s="41"/>
      <c r="G48" s="41"/>
      <c r="H48" s="45"/>
      <c r="I48" s="52"/>
      <c r="J48" s="40">
        <f t="shared" si="9"/>
        <v>0</v>
      </c>
      <c r="K48" s="18">
        <f t="shared" si="10"/>
        <v>77.25</v>
      </c>
      <c r="L48" s="19">
        <v>169.95</v>
      </c>
      <c r="M48" s="8">
        <f t="shared" si="11"/>
        <v>0</v>
      </c>
    </row>
    <row r="49" spans="1:13" x14ac:dyDescent="0.2">
      <c r="A49" s="76"/>
      <c r="B49" s="81"/>
      <c r="C49" s="44" t="s">
        <v>42</v>
      </c>
      <c r="D49" s="41"/>
      <c r="E49" s="41"/>
      <c r="F49" s="41"/>
      <c r="G49" s="41"/>
      <c r="H49" s="45"/>
      <c r="I49" s="53"/>
      <c r="J49" s="40">
        <f t="shared" si="9"/>
        <v>0</v>
      </c>
      <c r="K49" s="18">
        <f t="shared" si="10"/>
        <v>77.25</v>
      </c>
      <c r="L49" s="19">
        <v>169.95</v>
      </c>
      <c r="M49" s="8">
        <f t="shared" si="11"/>
        <v>0</v>
      </c>
    </row>
    <row r="50" spans="1:13" ht="15" customHeight="1" x14ac:dyDescent="0.2">
      <c r="A50" s="33" t="s">
        <v>12</v>
      </c>
      <c r="B50" s="34"/>
      <c r="C50" s="35"/>
      <c r="D50" s="124" t="s">
        <v>13</v>
      </c>
      <c r="E50" s="125"/>
      <c r="F50" s="125"/>
      <c r="G50" s="120">
        <f>SUM(J10:J50)</f>
        <v>0</v>
      </c>
      <c r="H50" s="120"/>
      <c r="I50" s="120"/>
      <c r="J50" s="121"/>
      <c r="K50" s="127" t="s">
        <v>14</v>
      </c>
      <c r="L50" s="128"/>
      <c r="M50" s="17">
        <f>SUM(M10:M49)*1.1</f>
        <v>0</v>
      </c>
    </row>
    <row r="51" spans="1:13" ht="15" customHeight="1" x14ac:dyDescent="0.2">
      <c r="A51" s="95" t="s">
        <v>15</v>
      </c>
      <c r="B51" s="96"/>
      <c r="C51" s="96"/>
      <c r="D51" s="126"/>
      <c r="E51" s="122"/>
      <c r="F51" s="122"/>
      <c r="G51" s="122"/>
      <c r="H51" s="122"/>
      <c r="I51" s="122"/>
      <c r="J51" s="123"/>
      <c r="K51" s="102" t="s">
        <v>16</v>
      </c>
      <c r="L51" s="103"/>
      <c r="M51" s="16">
        <f>SUM(M10:M49)</f>
        <v>0</v>
      </c>
    </row>
    <row r="52" spans="1:13" ht="15" customHeight="1" x14ac:dyDescent="0.2">
      <c r="A52" s="97" t="s">
        <v>37</v>
      </c>
      <c r="B52" s="98"/>
      <c r="C52" s="98"/>
      <c r="D52" s="133"/>
      <c r="E52" s="134"/>
      <c r="F52" s="134"/>
      <c r="G52" s="134"/>
      <c r="H52" s="134"/>
      <c r="I52" s="134"/>
      <c r="J52" s="135"/>
      <c r="K52" s="102" t="s">
        <v>17</v>
      </c>
      <c r="L52" s="103"/>
      <c r="M52" s="16">
        <f>M50-M51</f>
        <v>0</v>
      </c>
    </row>
    <row r="53" spans="1:13" x14ac:dyDescent="0.2">
      <c r="A53" s="99" t="s">
        <v>18</v>
      </c>
      <c r="B53" s="100"/>
      <c r="C53" s="100"/>
      <c r="D53" s="112"/>
      <c r="E53" s="113"/>
      <c r="F53" s="106"/>
      <c r="G53" s="106"/>
      <c r="H53" s="106"/>
      <c r="I53" s="106"/>
      <c r="J53" s="107"/>
      <c r="K53" s="102" t="s">
        <v>19</v>
      </c>
      <c r="L53" s="103"/>
      <c r="M53" s="16"/>
    </row>
    <row r="54" spans="1:13" x14ac:dyDescent="0.2">
      <c r="A54" s="99" t="s">
        <v>20</v>
      </c>
      <c r="B54" s="100"/>
      <c r="C54" s="100"/>
      <c r="D54" s="118"/>
      <c r="E54" s="119"/>
      <c r="F54" s="116"/>
      <c r="G54" s="116"/>
      <c r="H54" s="116"/>
      <c r="I54" s="116"/>
      <c r="J54" s="117"/>
      <c r="K54" s="102" t="s">
        <v>21</v>
      </c>
      <c r="L54" s="103"/>
      <c r="M54" s="16"/>
    </row>
    <row r="55" spans="1:13" x14ac:dyDescent="0.2">
      <c r="A55" s="99" t="s">
        <v>22</v>
      </c>
      <c r="B55" s="100"/>
      <c r="C55" s="100"/>
      <c r="D55" s="112"/>
      <c r="E55" s="113"/>
      <c r="F55" s="106"/>
      <c r="G55" s="106"/>
      <c r="H55" s="106"/>
      <c r="I55" s="106"/>
      <c r="J55" s="107"/>
      <c r="K55" s="129" t="s">
        <v>23</v>
      </c>
      <c r="L55" s="130"/>
      <c r="M55" s="108">
        <f>SUM(M50,M54)</f>
        <v>0</v>
      </c>
    </row>
    <row r="56" spans="1:13" ht="16" customHeight="1" thickBot="1" x14ac:dyDescent="0.25">
      <c r="A56" s="91" t="s">
        <v>24</v>
      </c>
      <c r="B56" s="92"/>
      <c r="C56" s="92"/>
      <c r="D56" s="114"/>
      <c r="E56" s="115"/>
      <c r="F56" s="110"/>
      <c r="G56" s="110"/>
      <c r="H56" s="110"/>
      <c r="I56" s="110"/>
      <c r="J56" s="111"/>
      <c r="K56" s="131"/>
      <c r="L56" s="132"/>
      <c r="M56" s="109"/>
    </row>
    <row r="57" spans="1:13" x14ac:dyDescent="0.2">
      <c r="B57" s="32"/>
    </row>
    <row r="85" ht="15" customHeight="1" x14ac:dyDescent="0.2"/>
    <row r="86" ht="15" customHeight="1" x14ac:dyDescent="0.2"/>
    <row r="87" ht="15" customHeight="1" x14ac:dyDescent="0.2"/>
    <row r="90" ht="15" customHeight="1" x14ac:dyDescent="0.2"/>
    <row r="91" ht="15.75" customHeight="1" x14ac:dyDescent="0.2"/>
  </sheetData>
  <mergeCells count="74">
    <mergeCell ref="A35:A36"/>
    <mergeCell ref="B35:B36"/>
    <mergeCell ref="B38:B40"/>
    <mergeCell ref="A38:A40"/>
    <mergeCell ref="A33:A34"/>
    <mergeCell ref="B33:B34"/>
    <mergeCell ref="A2:B7"/>
    <mergeCell ref="A10:A11"/>
    <mergeCell ref="A12:A13"/>
    <mergeCell ref="A14:A15"/>
    <mergeCell ref="A16:A17"/>
    <mergeCell ref="B16:B17"/>
    <mergeCell ref="M5:M7"/>
    <mergeCell ref="J5:L5"/>
    <mergeCell ref="E2:K2"/>
    <mergeCell ref="E3:K3"/>
    <mergeCell ref="E4:K4"/>
    <mergeCell ref="E6:L6"/>
    <mergeCell ref="E5:F5"/>
    <mergeCell ref="E7:L7"/>
    <mergeCell ref="A1:M1"/>
    <mergeCell ref="F55:J55"/>
    <mergeCell ref="M55:M56"/>
    <mergeCell ref="F56:J56"/>
    <mergeCell ref="D55:E55"/>
    <mergeCell ref="D56:E56"/>
    <mergeCell ref="F54:J54"/>
    <mergeCell ref="D54:E54"/>
    <mergeCell ref="G50:J51"/>
    <mergeCell ref="D50:F51"/>
    <mergeCell ref="K50:L50"/>
    <mergeCell ref="K51:L51"/>
    <mergeCell ref="F53:J53"/>
    <mergeCell ref="K55:L56"/>
    <mergeCell ref="D52:J52"/>
    <mergeCell ref="D53:E53"/>
    <mergeCell ref="K52:L52"/>
    <mergeCell ref="K53:L53"/>
    <mergeCell ref="K54:L54"/>
    <mergeCell ref="A54:C54"/>
    <mergeCell ref="A55:C55"/>
    <mergeCell ref="A56:C56"/>
    <mergeCell ref="A9:H9"/>
    <mergeCell ref="A51:C51"/>
    <mergeCell ref="A52:C52"/>
    <mergeCell ref="A53:C53"/>
    <mergeCell ref="A45:A46"/>
    <mergeCell ref="B45:B46"/>
    <mergeCell ref="A25:A26"/>
    <mergeCell ref="B25:B26"/>
    <mergeCell ref="B10:B11"/>
    <mergeCell ref="B12:B13"/>
    <mergeCell ref="B14:B15"/>
    <mergeCell ref="A18:A19"/>
    <mergeCell ref="B18:B19"/>
    <mergeCell ref="A41:A42"/>
    <mergeCell ref="B41:B42"/>
    <mergeCell ref="A20:A21"/>
    <mergeCell ref="B22:B24"/>
    <mergeCell ref="A22:A24"/>
    <mergeCell ref="A31:I31"/>
    <mergeCell ref="D18:E18"/>
    <mergeCell ref="D19:E19"/>
    <mergeCell ref="F19:G19"/>
    <mergeCell ref="F18:G18"/>
    <mergeCell ref="B20:B21"/>
    <mergeCell ref="A47:A49"/>
    <mergeCell ref="D43:E43"/>
    <mergeCell ref="D44:E44"/>
    <mergeCell ref="F43:G43"/>
    <mergeCell ref="F44:G44"/>
    <mergeCell ref="B47:B49"/>
    <mergeCell ref="B43:B44"/>
    <mergeCell ref="A43:A44"/>
  </mergeCells>
  <phoneticPr fontId="18" type="noConversion"/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TOFA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Langford</dc:creator>
  <cp:lastModifiedBy>Ida Kalimeris</cp:lastModifiedBy>
  <cp:lastPrinted>2024-02-20T00:02:25Z</cp:lastPrinted>
  <dcterms:created xsi:type="dcterms:W3CDTF">2016-08-24T07:05:00Z</dcterms:created>
  <dcterms:modified xsi:type="dcterms:W3CDTF">2025-03-31T22:26:28Z</dcterms:modified>
</cp:coreProperties>
</file>